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50" windowHeight="8985" activeTab="0"/>
  </bookViews>
  <sheets>
    <sheet name="Pohja" sheetId="1" r:id="rId1"/>
    <sheet name="Malli" sheetId="2" r:id="rId2"/>
  </sheets>
  <definedNames>
    <definedName name="_xlnm.Print_Area" localSheetId="1">'Malli'!$B$1:$L$39</definedName>
    <definedName name="_xlnm.Print_Area" localSheetId="0">'Pohja'!$B$1:$L$39</definedName>
  </definedNames>
  <calcPr fullCalcOnLoad="1"/>
</workbook>
</file>

<file path=xl/sharedStrings.xml><?xml version="1.0" encoding="utf-8"?>
<sst xmlns="http://schemas.openxmlformats.org/spreadsheetml/2006/main" count="109" uniqueCount="61">
  <si>
    <t>Tilan nimi, RN:o</t>
  </si>
  <si>
    <t>MTS numero</t>
  </si>
  <si>
    <t>ja voimassaoloaika</t>
  </si>
  <si>
    <t>Työlaji</t>
  </si>
  <si>
    <t>Tilan osoite</t>
  </si>
  <si>
    <t>Jänismäki 150:2</t>
  </si>
  <si>
    <t>445 / 30   1997-</t>
  </si>
  <si>
    <t>Taimikonhoito</t>
  </si>
  <si>
    <t>Ennakkoraivaus</t>
  </si>
  <si>
    <t>Harvennushakkuu</t>
  </si>
  <si>
    <t>ja lähikuljetus</t>
  </si>
  <si>
    <t>Kalle Moilanen</t>
  </si>
  <si>
    <t>Koivistotie 1050   88600 Sotkamo</t>
  </si>
  <si>
    <t>EUR</t>
  </si>
  <si>
    <t>ha</t>
  </si>
  <si>
    <t>hinta</t>
  </si>
  <si>
    <t>- ALV 22%</t>
  </si>
  <si>
    <t>- Kemera</t>
  </si>
  <si>
    <t>arvosta</t>
  </si>
  <si>
    <t>Tuesta vas-</t>
  </si>
  <si>
    <t>Kokonais-</t>
  </si>
  <si>
    <t>Kuviot</t>
  </si>
  <si>
    <t>Määrä</t>
  </si>
  <si>
    <t>- Arvio puun</t>
  </si>
  <si>
    <t>taava (sop.</t>
  </si>
  <si>
    <t>poikkeava)</t>
  </si>
  <si>
    <t>Yks.hinta,</t>
  </si>
  <si>
    <t>aloittaa noin 1 kk kuluttua päiväyksestä. Laskutus tapahtuu neljässä noin yhtäsuuressa erässä töiden valmistuttua.</t>
  </si>
  <si>
    <t>tapahtuu todellisien pinta-alojen perusteella. Tarjouksessa oleva puumäärä on arvio ja laskutus tapahtuu loppumittaus-</t>
  </si>
  <si>
    <t>TARJOUS</t>
  </si>
  <si>
    <t>Tilatiedot:</t>
  </si>
  <si>
    <t>Omistajan nimi, puh.</t>
  </si>
  <si>
    <t>ja maatilatunnus</t>
  </si>
  <si>
    <t>yks.</t>
  </si>
  <si>
    <t xml:space="preserve">sis. alv. </t>
  </si>
  <si>
    <t>Sotkamo   5.8.2001</t>
  </si>
  <si>
    <t>LIITE: Kartta, johon on merkitty tarvittavat tiedot.</t>
  </si>
  <si>
    <t>Arvion mukaan metsänomistajalle on jäämässä 2621,50 euroa voittoa hoitotöiden toteuttamisesta + muut harvennushakkuutulot.</t>
  </si>
  <si>
    <t>Muut sovitut työt, tarkemmat ehdot, lisätietoja, tarjouksen voimassaoloaika</t>
  </si>
  <si>
    <t>Paikka ja aika</t>
  </si>
  <si>
    <t>Osoite</t>
  </si>
  <si>
    <t>Puhelin</t>
  </si>
  <si>
    <t>040 5373083</t>
  </si>
  <si>
    <t>Yhteystiedot:</t>
  </si>
  <si>
    <t>Moilasentie 50 88600 SOTKAMO</t>
  </si>
  <si>
    <t xml:space="preserve"> Koivisto Ilkka       044 526 3377</t>
  </si>
  <si>
    <t>Yrittäjä/työosuuskunta</t>
  </si>
  <si>
    <r>
      <t>m</t>
    </r>
    <r>
      <rPr>
        <b/>
        <i/>
        <vertAlign val="superscript"/>
        <sz val="9"/>
        <rFont val="Times New Roman"/>
        <family val="1"/>
      </rPr>
      <t>3</t>
    </r>
  </si>
  <si>
    <r>
      <t>Työn toteuttamisesta Kemera-säännösten mukaisesti vastaa aina työn toteuttaja (allekirjoittaja)</t>
    </r>
    <r>
      <rPr>
        <b/>
        <sz val="10"/>
        <rFont val="Times New Roman"/>
        <family val="1"/>
      </rPr>
      <t xml:space="preserve">. </t>
    </r>
  </si>
  <si>
    <r>
      <t>Työkohteiden Kemera-tukikelpoisuudesta vastaa metsänomistaja, jollei toisin sovita.</t>
    </r>
    <r>
      <rPr>
        <b/>
        <sz val="10"/>
        <rFont val="Times New Roman"/>
        <family val="1"/>
      </rPr>
      <t xml:space="preserve">  </t>
    </r>
  </si>
  <si>
    <r>
      <t xml:space="preserve">Metsänhoitoyhdistys täyttää Kemera-tukihakemukset. </t>
    </r>
    <r>
      <rPr>
        <b/>
        <i/>
        <sz val="10"/>
        <color indexed="12"/>
        <rFont val="Times New Roman"/>
        <family val="1"/>
      </rPr>
      <t xml:space="preserve">Alueiden pinta-alat tarkastetaan työn toteuttamisen jälkeen ja laskutus </t>
    </r>
  </si>
  <si>
    <r>
      <t xml:space="preserve">todistuksen perusteella, jonka metsänomistaja on velvollinen toimittamaan yrittäjälle. </t>
    </r>
    <r>
      <rPr>
        <b/>
        <i/>
        <sz val="10"/>
        <color indexed="8"/>
        <rFont val="Times New Roman"/>
        <family val="1"/>
      </rPr>
      <t xml:space="preserve">Tarjous on voimassa 2 kk ja työt voidaan </t>
    </r>
  </si>
  <si>
    <t xml:space="preserve"> yrittäjä /työosuuskunnan edustaja</t>
  </si>
  <si>
    <t>Muut sovitut työt, tarkemmat ehdot, lisätietoja, tarjouksen voimassaoloaika:</t>
  </si>
  <si>
    <t>* luvun eteen - merkki (esim. -1 000 )</t>
  </si>
  <si>
    <t>Maanomistajal-</t>
  </si>
  <si>
    <t>le arvioitu kus-</t>
  </si>
  <si>
    <t>Maanomistajalle arv. vähennykset, e*</t>
  </si>
  <si>
    <t>Yrittäjän työn hinta, e</t>
  </si>
  <si>
    <t>tannus yht., e</t>
  </si>
  <si>
    <t>Yhteensä, euroa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</si>
</sst>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7"/>
      <name val="Times New Roman"/>
      <family val="1"/>
    </font>
    <font>
      <b/>
      <i/>
      <sz val="9"/>
      <name val="Times New Roman"/>
      <family val="1"/>
    </font>
    <font>
      <b/>
      <i/>
      <sz val="9"/>
      <color indexed="12"/>
      <name val="Times New Roman"/>
      <family val="1"/>
    </font>
    <font>
      <i/>
      <sz val="9"/>
      <name val="Times New Roman"/>
      <family val="1"/>
    </font>
    <font>
      <b/>
      <i/>
      <sz val="9"/>
      <color indexed="17"/>
      <name val="Times New Roman"/>
      <family val="1"/>
    </font>
    <font>
      <b/>
      <i/>
      <vertAlign val="superscript"/>
      <sz val="9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7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7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 quotePrefix="1">
      <alignment horizontal="lef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10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9" fillId="0" borderId="8" xfId="0" applyFont="1" applyFill="1" applyBorder="1" applyAlignment="1">
      <alignment/>
    </xf>
    <xf numFmtId="0" fontId="8" fillId="0" borderId="9" xfId="0" applyFont="1" applyBorder="1" applyAlignment="1">
      <alignment/>
    </xf>
    <xf numFmtId="0" fontId="9" fillId="0" borderId="3" xfId="0" applyFont="1" applyFill="1" applyBorder="1" applyAlignment="1" quotePrefix="1">
      <alignment horizontal="left"/>
    </xf>
    <xf numFmtId="0" fontId="10" fillId="0" borderId="8" xfId="0" applyFont="1" applyFill="1" applyBorder="1" applyAlignment="1" quotePrefix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9" fillId="0" borderId="10" xfId="0" applyFont="1" applyFill="1" applyBorder="1" applyAlignment="1" quotePrefix="1">
      <alignment horizontal="left"/>
    </xf>
    <xf numFmtId="0" fontId="8" fillId="0" borderId="11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 quotePrefix="1">
      <alignment horizontal="left"/>
    </xf>
    <xf numFmtId="0" fontId="10" fillId="0" borderId="10" xfId="0" applyFont="1" applyFill="1" applyBorder="1" applyAlignment="1" quotePrefix="1">
      <alignment horizontal="lef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3" fillId="0" borderId="13" xfId="0" applyNumberFormat="1" applyFont="1" applyBorder="1" applyAlignment="1">
      <alignment/>
    </xf>
    <xf numFmtId="4" fontId="14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4" fontId="8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16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7" fillId="0" borderId="1" xfId="0" applyFont="1" applyBorder="1" applyAlignment="1" quotePrefix="1">
      <alignment horizontal="left"/>
    </xf>
    <xf numFmtId="0" fontId="18" fillId="0" borderId="1" xfId="0" applyFont="1" applyFill="1" applyBorder="1" applyAlignment="1" quotePrefix="1">
      <alignment horizontal="left"/>
    </xf>
    <xf numFmtId="0" fontId="2" fillId="0" borderId="1" xfId="0" applyFont="1" applyFill="1" applyBorder="1" applyAlignment="1">
      <alignment/>
    </xf>
    <xf numFmtId="0" fontId="17" fillId="0" borderId="1" xfId="0" applyFont="1" applyFill="1" applyBorder="1" applyAlignment="1" quotePrefix="1">
      <alignment horizontal="left"/>
    </xf>
    <xf numFmtId="0" fontId="2" fillId="0" borderId="1" xfId="0" applyFont="1" applyFill="1" applyBorder="1" applyAlignment="1" quotePrefix="1">
      <alignment horizontal="left"/>
    </xf>
    <xf numFmtId="0" fontId="20" fillId="0" borderId="1" xfId="0" applyFont="1" applyFill="1" applyBorder="1" applyAlignment="1" quotePrefix="1">
      <alignment horizontal="left"/>
    </xf>
    <xf numFmtId="0" fontId="6" fillId="0" borderId="1" xfId="0" applyFont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4" fontId="13" fillId="0" borderId="14" xfId="0" applyNumberFormat="1" applyFont="1" applyBorder="1" applyAlignment="1">
      <alignment/>
    </xf>
    <xf numFmtId="4" fontId="21" fillId="0" borderId="14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4" fontId="21" fillId="0" borderId="15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4" fontId="13" fillId="0" borderId="16" xfId="0" applyNumberFormat="1" applyFont="1" applyBorder="1" applyAlignment="1">
      <alignment/>
    </xf>
    <xf numFmtId="4" fontId="21" fillId="0" borderId="16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" fillId="0" borderId="0" xfId="0" applyNumberFormat="1" applyFont="1" applyAlignment="1" quotePrefix="1">
      <alignment horizontal="left"/>
    </xf>
    <xf numFmtId="0" fontId="8" fillId="0" borderId="17" xfId="0" applyFont="1" applyBorder="1" applyAlignment="1" quotePrefix="1">
      <alignment horizontal="left"/>
    </xf>
    <xf numFmtId="0" fontId="10" fillId="0" borderId="3" xfId="0" applyFont="1" applyFill="1" applyBorder="1" applyAlignment="1" quotePrefix="1">
      <alignment horizontal="left"/>
    </xf>
    <xf numFmtId="0" fontId="6" fillId="0" borderId="0" xfId="0" applyFont="1" applyBorder="1" applyAlignment="1">
      <alignment/>
    </xf>
    <xf numFmtId="0" fontId="13" fillId="0" borderId="14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/>
      <protection locked="0"/>
    </xf>
    <xf numFmtId="4" fontId="13" fillId="0" borderId="15" xfId="0" applyNumberFormat="1" applyFont="1" applyBorder="1" applyAlignment="1" applyProtection="1">
      <alignment/>
      <protection locked="0"/>
    </xf>
    <xf numFmtId="4" fontId="13" fillId="0" borderId="16" xfId="0" applyNumberFormat="1" applyFont="1" applyBorder="1" applyAlignment="1" applyProtection="1">
      <alignment/>
      <protection locked="0"/>
    </xf>
    <xf numFmtId="4" fontId="21" fillId="0" borderId="14" xfId="0" applyNumberFormat="1" applyFont="1" applyFill="1" applyBorder="1" applyAlignment="1" applyProtection="1">
      <alignment/>
      <protection locked="0"/>
    </xf>
    <xf numFmtId="4" fontId="21" fillId="0" borderId="15" xfId="0" applyNumberFormat="1" applyFont="1" applyFill="1" applyBorder="1" applyAlignment="1" applyProtection="1">
      <alignment/>
      <protection locked="0"/>
    </xf>
    <xf numFmtId="0" fontId="21" fillId="0" borderId="15" xfId="0" applyNumberFormat="1" applyFont="1" applyFill="1" applyBorder="1" applyAlignment="1" applyProtection="1">
      <alignment/>
      <protection locked="0"/>
    </xf>
    <xf numFmtId="4" fontId="21" fillId="0" borderId="16" xfId="0" applyNumberFormat="1" applyFont="1" applyFill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49" fontId="7" fillId="0" borderId="2" xfId="0" applyNumberFormat="1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7" fillId="0" borderId="6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7" fillId="0" borderId="2" xfId="0" applyFont="1" applyFill="1" applyBorder="1" applyAlignment="1" applyProtection="1" quotePrefix="1">
      <alignment/>
      <protection locked="0"/>
    </xf>
    <xf numFmtId="0" fontId="0" fillId="0" borderId="2" xfId="0" applyBorder="1" applyAlignment="1">
      <alignment/>
    </xf>
    <xf numFmtId="0" fontId="7" fillId="0" borderId="2" xfId="0" applyFont="1" applyBorder="1" applyAlignment="1" applyProtection="1" quotePrefix="1">
      <alignment horizontal="left"/>
      <protection locked="0"/>
    </xf>
    <xf numFmtId="0" fontId="20" fillId="0" borderId="2" xfId="0" applyFont="1" applyFill="1" applyBorder="1" applyAlignment="1" applyProtection="1" quotePrefix="1">
      <alignment horizontal="left"/>
      <protection locked="0"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9"/>
  <sheetViews>
    <sheetView showGridLines="0" showRowColHeaders="0" showZeros="0" tabSelected="1" zoomScale="90" zoomScaleNormal="90" workbookViewId="0" topLeftCell="A1">
      <selection activeCell="C4" sqref="C4"/>
    </sheetView>
  </sheetViews>
  <sheetFormatPr defaultColWidth="9.140625" defaultRowHeight="12.75"/>
  <cols>
    <col min="1" max="1" width="3.140625" style="1" customWidth="1"/>
    <col min="2" max="2" width="21.421875" style="1" customWidth="1"/>
    <col min="3" max="3" width="7.7109375" style="1" customWidth="1"/>
    <col min="4" max="4" width="7.57421875" style="1" customWidth="1"/>
    <col min="5" max="5" width="5.28125" style="1" customWidth="1"/>
    <col min="6" max="6" width="10.140625" style="1" customWidth="1"/>
    <col min="7" max="7" width="11.28125" style="1" customWidth="1"/>
    <col min="8" max="8" width="10.8515625" style="1" customWidth="1"/>
    <col min="9" max="9" width="11.140625" style="1" customWidth="1"/>
    <col min="10" max="10" width="11.00390625" style="1" customWidth="1"/>
    <col min="11" max="11" width="9.7109375" style="1" customWidth="1"/>
    <col min="12" max="12" width="13.7109375" style="1" customWidth="1"/>
    <col min="13" max="16384" width="9.140625" style="1" customWidth="1"/>
  </cols>
  <sheetData>
    <row r="1" spans="7:13" ht="30" customHeight="1">
      <c r="G1" s="2" t="s">
        <v>29</v>
      </c>
      <c r="H1" s="3"/>
      <c r="M1" s="4"/>
    </row>
    <row r="2" spans="2:19" ht="12.75">
      <c r="B2" s="5" t="s">
        <v>43</v>
      </c>
      <c r="H2" s="5" t="s">
        <v>30</v>
      </c>
      <c r="M2" s="6"/>
      <c r="R2" s="1" t="s">
        <v>13</v>
      </c>
      <c r="S2" s="1">
        <v>151.36</v>
      </c>
    </row>
    <row r="3" spans="13:19" ht="7.5" customHeight="1">
      <c r="M3" s="6"/>
      <c r="R3" s="1" t="s">
        <v>13</v>
      </c>
      <c r="S3" s="1">
        <v>252.28</v>
      </c>
    </row>
    <row r="4" spans="2:18" ht="13.5">
      <c r="B4" s="7" t="s">
        <v>46</v>
      </c>
      <c r="C4" s="88"/>
      <c r="D4" s="89"/>
      <c r="E4" s="89"/>
      <c r="F4" s="89"/>
      <c r="G4" s="89"/>
      <c r="H4" s="1" t="s">
        <v>31</v>
      </c>
      <c r="J4" s="88"/>
      <c r="K4" s="89"/>
      <c r="L4" s="89"/>
      <c r="M4" s="6"/>
      <c r="R4" s="6"/>
    </row>
    <row r="5" spans="2:19" ht="13.5">
      <c r="B5" s="1" t="s">
        <v>40</v>
      </c>
      <c r="C5" s="90"/>
      <c r="D5" s="91"/>
      <c r="E5" s="91"/>
      <c r="F5" s="91"/>
      <c r="G5" s="91"/>
      <c r="H5" s="1" t="s">
        <v>4</v>
      </c>
      <c r="J5" s="90"/>
      <c r="K5" s="91"/>
      <c r="L5" s="91"/>
      <c r="M5" s="6"/>
      <c r="S5" s="1">
        <v>122</v>
      </c>
    </row>
    <row r="6" spans="3:19" ht="13.5">
      <c r="C6" s="6"/>
      <c r="D6" s="6"/>
      <c r="E6" s="6"/>
      <c r="F6" s="6"/>
      <c r="G6" s="6"/>
      <c r="H6" s="1" t="s">
        <v>0</v>
      </c>
      <c r="J6" s="92"/>
      <c r="K6" s="93"/>
      <c r="L6" s="93"/>
      <c r="M6" s="6"/>
      <c r="R6" s="6"/>
      <c r="S6" s="1">
        <v>22</v>
      </c>
    </row>
    <row r="7" spans="2:13" ht="13.5">
      <c r="B7" s="1" t="s">
        <v>41</v>
      </c>
      <c r="C7" s="88"/>
      <c r="D7" s="89"/>
      <c r="E7" s="89"/>
      <c r="F7" s="89"/>
      <c r="G7" s="89"/>
      <c r="H7" s="1" t="s">
        <v>32</v>
      </c>
      <c r="J7" s="89"/>
      <c r="K7" s="89"/>
      <c r="L7" s="89"/>
      <c r="M7" s="6"/>
    </row>
    <row r="8" spans="3:13" ht="13.5">
      <c r="C8" s="6"/>
      <c r="D8" s="6"/>
      <c r="E8" s="6"/>
      <c r="F8" s="6"/>
      <c r="H8" s="1" t="s">
        <v>1</v>
      </c>
      <c r="J8" s="94"/>
      <c r="K8" s="93"/>
      <c r="L8" s="93"/>
      <c r="M8" s="6"/>
    </row>
    <row r="9" spans="3:13" ht="13.5">
      <c r="C9" s="12"/>
      <c r="D9" s="6"/>
      <c r="E9" s="6"/>
      <c r="F9" s="6"/>
      <c r="H9" s="1" t="s">
        <v>2</v>
      </c>
      <c r="J9" s="89"/>
      <c r="K9" s="89"/>
      <c r="L9" s="89"/>
      <c r="M9" s="6"/>
    </row>
    <row r="10" spans="3:13" ht="12.75">
      <c r="C10" s="6"/>
      <c r="D10" s="6"/>
      <c r="E10" s="6"/>
      <c r="F10" s="6"/>
      <c r="G10" s="6"/>
      <c r="H10" s="6"/>
      <c r="I10" s="6"/>
      <c r="M10" s="6"/>
    </row>
    <row r="11" spans="2:12" s="22" customFormat="1" ht="12">
      <c r="B11" s="13"/>
      <c r="C11" s="13"/>
      <c r="D11" s="14"/>
      <c r="E11" s="15"/>
      <c r="F11" s="75" t="s">
        <v>58</v>
      </c>
      <c r="G11" s="16"/>
      <c r="H11" s="17" t="s">
        <v>57</v>
      </c>
      <c r="I11" s="18"/>
      <c r="J11" s="19"/>
      <c r="K11" s="20" t="s">
        <v>19</v>
      </c>
      <c r="L11" s="76" t="s">
        <v>55</v>
      </c>
    </row>
    <row r="12" spans="2:12" ht="12.75">
      <c r="B12" s="23"/>
      <c r="C12" s="24"/>
      <c r="D12" s="25"/>
      <c r="E12" s="26"/>
      <c r="F12" s="27" t="s">
        <v>26</v>
      </c>
      <c r="G12" s="27" t="s">
        <v>20</v>
      </c>
      <c r="H12" s="13" t="s">
        <v>16</v>
      </c>
      <c r="I12" s="13" t="s">
        <v>17</v>
      </c>
      <c r="J12" s="20" t="s">
        <v>23</v>
      </c>
      <c r="K12" s="7" t="s">
        <v>24</v>
      </c>
      <c r="L12" s="28" t="s">
        <v>56</v>
      </c>
    </row>
    <row r="13" spans="2:12" ht="12.75">
      <c r="B13" s="29" t="s">
        <v>3</v>
      </c>
      <c r="C13" s="30" t="s">
        <v>21</v>
      </c>
      <c r="D13" s="31" t="s">
        <v>22</v>
      </c>
      <c r="E13" s="32" t="s">
        <v>33</v>
      </c>
      <c r="F13" s="31" t="s">
        <v>34</v>
      </c>
      <c r="G13" s="33" t="s">
        <v>15</v>
      </c>
      <c r="H13" s="30"/>
      <c r="I13" s="30"/>
      <c r="J13" s="30" t="s">
        <v>18</v>
      </c>
      <c r="K13" s="34" t="s">
        <v>25</v>
      </c>
      <c r="L13" s="35" t="s">
        <v>59</v>
      </c>
    </row>
    <row r="14" spans="2:12" ht="12.75">
      <c r="B14" s="78"/>
      <c r="C14" s="81"/>
      <c r="D14" s="84"/>
      <c r="E14" s="81"/>
      <c r="F14" s="84"/>
      <c r="G14" s="66">
        <f>D14*F14</f>
        <v>0</v>
      </c>
      <c r="H14" s="65">
        <f>-G14/S5*S6</f>
        <v>0</v>
      </c>
      <c r="I14" s="81"/>
      <c r="J14" s="81"/>
      <c r="K14" s="81"/>
      <c r="L14" s="67">
        <f aca="true" t="shared" si="0" ref="L14:L23">G14+H14+I14+J14</f>
        <v>0</v>
      </c>
    </row>
    <row r="15" spans="2:12" ht="12.75">
      <c r="B15" s="79"/>
      <c r="C15" s="82"/>
      <c r="D15" s="85"/>
      <c r="E15" s="82"/>
      <c r="F15" s="85"/>
      <c r="G15" s="69">
        <f>D15*F15</f>
        <v>0</v>
      </c>
      <c r="H15" s="68">
        <f>-G15/S5*S6</f>
        <v>0</v>
      </c>
      <c r="I15" s="82"/>
      <c r="J15" s="82"/>
      <c r="K15" s="82"/>
      <c r="L15" s="70">
        <f t="shared" si="0"/>
        <v>0</v>
      </c>
    </row>
    <row r="16" spans="2:12" ht="12.75">
      <c r="B16" s="79"/>
      <c r="C16" s="82"/>
      <c r="D16" s="85"/>
      <c r="E16" s="82"/>
      <c r="F16" s="85"/>
      <c r="G16" s="69">
        <f>D16*F16</f>
        <v>0</v>
      </c>
      <c r="H16" s="68">
        <f>-G16/S5*S6</f>
        <v>0</v>
      </c>
      <c r="I16" s="82"/>
      <c r="J16" s="82"/>
      <c r="K16" s="82"/>
      <c r="L16" s="70">
        <f t="shared" si="0"/>
        <v>0</v>
      </c>
    </row>
    <row r="17" spans="2:12" ht="12.75">
      <c r="B17" s="79"/>
      <c r="C17" s="82"/>
      <c r="D17" s="85"/>
      <c r="E17" s="82"/>
      <c r="F17" s="85"/>
      <c r="G17" s="69">
        <f aca="true" t="shared" si="1" ref="G17:G23">D17*F17</f>
        <v>0</v>
      </c>
      <c r="H17" s="68">
        <f>-G17/S5*S6</f>
        <v>0</v>
      </c>
      <c r="I17" s="82"/>
      <c r="J17" s="82"/>
      <c r="K17" s="82"/>
      <c r="L17" s="70">
        <f t="shared" si="0"/>
        <v>0</v>
      </c>
    </row>
    <row r="18" spans="2:12" ht="12.75">
      <c r="B18" s="79"/>
      <c r="C18" s="82"/>
      <c r="D18" s="85"/>
      <c r="E18" s="82"/>
      <c r="F18" s="85"/>
      <c r="G18" s="69">
        <f t="shared" si="1"/>
        <v>0</v>
      </c>
      <c r="H18" s="68">
        <f>-G18/S5*S6</f>
        <v>0</v>
      </c>
      <c r="I18" s="82"/>
      <c r="J18" s="82"/>
      <c r="K18" s="82"/>
      <c r="L18" s="70">
        <f t="shared" si="0"/>
        <v>0</v>
      </c>
    </row>
    <row r="19" spans="2:12" ht="12.75">
      <c r="B19" s="79"/>
      <c r="C19" s="82"/>
      <c r="D19" s="85"/>
      <c r="E19" s="82"/>
      <c r="F19" s="85"/>
      <c r="G19" s="69">
        <f t="shared" si="1"/>
        <v>0</v>
      </c>
      <c r="H19" s="68">
        <f>-G19/S5*S6</f>
        <v>0</v>
      </c>
      <c r="I19" s="82"/>
      <c r="J19" s="82"/>
      <c r="K19" s="82"/>
      <c r="L19" s="70">
        <f t="shared" si="0"/>
        <v>0</v>
      </c>
    </row>
    <row r="20" spans="2:12" ht="12.75">
      <c r="B20" s="79"/>
      <c r="C20" s="82"/>
      <c r="D20" s="86"/>
      <c r="E20" s="82"/>
      <c r="F20" s="85"/>
      <c r="G20" s="69">
        <f t="shared" si="1"/>
        <v>0</v>
      </c>
      <c r="H20" s="68">
        <f>-G20/S5*S6</f>
        <v>0</v>
      </c>
      <c r="I20" s="82"/>
      <c r="J20" s="82"/>
      <c r="K20" s="82"/>
      <c r="L20" s="70">
        <f t="shared" si="0"/>
        <v>0</v>
      </c>
    </row>
    <row r="21" spans="2:12" ht="12.75">
      <c r="B21" s="79"/>
      <c r="C21" s="82"/>
      <c r="D21" s="85"/>
      <c r="E21" s="82"/>
      <c r="F21" s="85"/>
      <c r="G21" s="69">
        <f t="shared" si="1"/>
        <v>0</v>
      </c>
      <c r="H21" s="68">
        <f>-G21/S5*S6</f>
        <v>0</v>
      </c>
      <c r="I21" s="82"/>
      <c r="J21" s="82"/>
      <c r="K21" s="82"/>
      <c r="L21" s="70">
        <f t="shared" si="0"/>
        <v>0</v>
      </c>
    </row>
    <row r="22" spans="2:12" ht="12.75">
      <c r="B22" s="79"/>
      <c r="C22" s="82"/>
      <c r="D22" s="85"/>
      <c r="E22" s="82"/>
      <c r="F22" s="85"/>
      <c r="G22" s="69">
        <f t="shared" si="1"/>
        <v>0</v>
      </c>
      <c r="H22" s="68">
        <f>-G22/S5*S6</f>
        <v>0</v>
      </c>
      <c r="I22" s="82"/>
      <c r="J22" s="82"/>
      <c r="K22" s="82"/>
      <c r="L22" s="70">
        <f t="shared" si="0"/>
        <v>0</v>
      </c>
    </row>
    <row r="23" spans="2:12" ht="12.75">
      <c r="B23" s="80"/>
      <c r="C23" s="83"/>
      <c r="D23" s="87"/>
      <c r="E23" s="83"/>
      <c r="F23" s="87"/>
      <c r="G23" s="72">
        <f t="shared" si="1"/>
        <v>0</v>
      </c>
      <c r="H23" s="71">
        <f>-G23/S5*S6</f>
        <v>0</v>
      </c>
      <c r="I23" s="83"/>
      <c r="J23" s="83"/>
      <c r="K23" s="83"/>
      <c r="L23" s="73">
        <f t="shared" si="0"/>
        <v>0</v>
      </c>
    </row>
    <row r="24" spans="3:12" ht="12.75">
      <c r="C24" s="48"/>
      <c r="D24" s="48"/>
      <c r="E24" s="50" t="s">
        <v>60</v>
      </c>
      <c r="F24" s="50"/>
      <c r="G24" s="62">
        <f>SUM(G14:G23)</f>
        <v>0</v>
      </c>
      <c r="H24" s="44">
        <f>SUM(H14:H23)</f>
        <v>0</v>
      </c>
      <c r="I24" s="44">
        <f>SUM(I14:I23)</f>
        <v>0</v>
      </c>
      <c r="J24" s="44">
        <f>SUM(J14:J23)</f>
        <v>0</v>
      </c>
      <c r="K24" s="51"/>
      <c r="L24" s="63">
        <f>SUM(L14:L23)</f>
        <v>0</v>
      </c>
    </row>
    <row r="25" spans="3:12" ht="12.75">
      <c r="C25" s="48"/>
      <c r="D25" s="48"/>
      <c r="E25" s="48"/>
      <c r="F25" s="49"/>
      <c r="G25" s="52"/>
      <c r="H25" s="74" t="s">
        <v>54</v>
      </c>
      <c r="I25" s="48"/>
      <c r="J25" s="48"/>
      <c r="K25" s="48"/>
      <c r="L25" s="52"/>
    </row>
    <row r="26" spans="2:11" ht="12.75">
      <c r="B26" s="53" t="s">
        <v>48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2:11" ht="12.75">
      <c r="B27" s="53" t="s">
        <v>49</v>
      </c>
      <c r="C27" s="54"/>
      <c r="D27" s="54"/>
      <c r="E27" s="54"/>
      <c r="F27" s="54"/>
      <c r="G27" s="54"/>
      <c r="H27" s="54"/>
      <c r="I27" s="54"/>
      <c r="J27" s="54"/>
      <c r="K27" s="54"/>
    </row>
    <row r="29" ht="12.75">
      <c r="B29" s="64" t="s">
        <v>53</v>
      </c>
    </row>
    <row r="30" spans="2:12" ht="18" customHeight="1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 ht="1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 ht="1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ht="15" customHeight="1"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3" ht="15" customHeight="1">
      <c r="B34" s="100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54"/>
    </row>
    <row r="36" spans="3:12" ht="12.75">
      <c r="C36" s="101"/>
      <c r="D36" s="61"/>
      <c r="E36" s="61"/>
      <c r="F36" s="9"/>
      <c r="I36" s="61"/>
      <c r="J36" s="61"/>
      <c r="K36" s="9"/>
      <c r="L36" s="9"/>
    </row>
    <row r="37" spans="3:11" ht="12.75">
      <c r="C37" s="1" t="s">
        <v>39</v>
      </c>
      <c r="I37" s="1" t="s">
        <v>52</v>
      </c>
      <c r="K37" s="6"/>
    </row>
    <row r="39" ht="12.75">
      <c r="B39" s="1" t="s">
        <v>36</v>
      </c>
    </row>
  </sheetData>
  <sheetProtection sheet="1" objects="1" scenarios="1"/>
  <printOptions/>
  <pageMargins left="0.75" right="0.29" top="0.66" bottom="0.36" header="0.42" footer="0.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9"/>
  <sheetViews>
    <sheetView showGridLines="0" showRowColHeaders="0" showZeros="0" showOutlineSymbols="0" workbookViewId="0" topLeftCell="A1">
      <selection activeCell="C4" sqref="C4"/>
    </sheetView>
  </sheetViews>
  <sheetFormatPr defaultColWidth="9.140625" defaultRowHeight="12.75"/>
  <cols>
    <col min="1" max="1" width="3.140625" style="1" customWidth="1"/>
    <col min="2" max="2" width="20.140625" style="1" customWidth="1"/>
    <col min="3" max="3" width="7.28125" style="1" customWidth="1"/>
    <col min="4" max="4" width="6.57421875" style="1" customWidth="1"/>
    <col min="5" max="5" width="4.421875" style="1" customWidth="1"/>
    <col min="6" max="6" width="8.8515625" style="1" customWidth="1"/>
    <col min="7" max="7" width="9.28125" style="1" customWidth="1"/>
    <col min="8" max="8" width="10.8515625" style="1" customWidth="1"/>
    <col min="9" max="9" width="11.140625" style="1" customWidth="1"/>
    <col min="10" max="11" width="11.00390625" style="1" customWidth="1"/>
    <col min="12" max="12" width="14.28125" style="1" customWidth="1"/>
    <col min="13" max="16384" width="9.140625" style="1" customWidth="1"/>
  </cols>
  <sheetData>
    <row r="1" spans="7:13" ht="30" customHeight="1">
      <c r="G1" s="2" t="s">
        <v>29</v>
      </c>
      <c r="H1" s="3"/>
      <c r="M1" s="4"/>
    </row>
    <row r="2" spans="2:19" ht="12.75">
      <c r="B2" s="5" t="s">
        <v>43</v>
      </c>
      <c r="H2" s="5" t="s">
        <v>30</v>
      </c>
      <c r="M2" s="6"/>
      <c r="R2" s="1" t="s">
        <v>13</v>
      </c>
      <c r="S2" s="1">
        <v>151.36</v>
      </c>
    </row>
    <row r="3" spans="13:19" ht="7.5" customHeight="1">
      <c r="M3" s="6"/>
      <c r="R3" s="1" t="s">
        <v>13</v>
      </c>
      <c r="S3" s="1">
        <v>252.28</v>
      </c>
    </row>
    <row r="4" spans="2:18" ht="13.5">
      <c r="B4" s="1" t="s">
        <v>46</v>
      </c>
      <c r="C4" s="8" t="s">
        <v>11</v>
      </c>
      <c r="D4" s="9"/>
      <c r="E4" s="9"/>
      <c r="F4" s="9"/>
      <c r="G4" s="9"/>
      <c r="H4" s="1" t="s">
        <v>31</v>
      </c>
      <c r="J4" s="8" t="s">
        <v>45</v>
      </c>
      <c r="K4" s="9"/>
      <c r="L4" s="9"/>
      <c r="M4" s="6"/>
      <c r="R4" s="6"/>
    </row>
    <row r="5" spans="2:19" ht="13.5">
      <c r="B5" s="1" t="s">
        <v>40</v>
      </c>
      <c r="C5" s="10" t="s">
        <v>44</v>
      </c>
      <c r="D5" s="11"/>
      <c r="E5" s="11"/>
      <c r="F5" s="11"/>
      <c r="G5" s="11"/>
      <c r="H5" s="1" t="s">
        <v>4</v>
      </c>
      <c r="J5" s="8" t="s">
        <v>12</v>
      </c>
      <c r="K5" s="9"/>
      <c r="L5" s="9"/>
      <c r="M5" s="6"/>
      <c r="S5" s="1">
        <v>122</v>
      </c>
    </row>
    <row r="6" spans="3:19" ht="12.75">
      <c r="C6" s="77"/>
      <c r="D6" s="6"/>
      <c r="E6" s="6"/>
      <c r="F6" s="6"/>
      <c r="G6" s="6"/>
      <c r="H6" s="1" t="s">
        <v>0</v>
      </c>
      <c r="J6" s="77"/>
      <c r="K6" s="6"/>
      <c r="L6" s="6"/>
      <c r="M6" s="6"/>
      <c r="R6" s="6"/>
      <c r="S6" s="1">
        <v>22</v>
      </c>
    </row>
    <row r="7" spans="2:13" ht="13.5">
      <c r="B7" s="1" t="s">
        <v>41</v>
      </c>
      <c r="C7" s="8" t="s">
        <v>42</v>
      </c>
      <c r="D7" s="9"/>
      <c r="E7" s="9"/>
      <c r="F7" s="9"/>
      <c r="G7" s="9"/>
      <c r="H7" s="1" t="s">
        <v>32</v>
      </c>
      <c r="J7" s="8" t="s">
        <v>5</v>
      </c>
      <c r="K7" s="9"/>
      <c r="L7" s="9"/>
      <c r="M7" s="6"/>
    </row>
    <row r="8" spans="3:13" ht="12.75">
      <c r="C8" s="6"/>
      <c r="D8" s="6"/>
      <c r="E8" s="6"/>
      <c r="F8" s="6"/>
      <c r="H8" s="1" t="s">
        <v>1</v>
      </c>
      <c r="J8" s="5"/>
      <c r="M8" s="6"/>
    </row>
    <row r="9" spans="3:13" ht="13.5">
      <c r="C9" s="12"/>
      <c r="D9" s="6"/>
      <c r="E9" s="6"/>
      <c r="F9" s="6"/>
      <c r="H9" s="1" t="s">
        <v>2</v>
      </c>
      <c r="J9" s="8" t="s">
        <v>6</v>
      </c>
      <c r="K9" s="9"/>
      <c r="L9" s="9"/>
      <c r="M9" s="6"/>
    </row>
    <row r="10" spans="3:13" ht="12.75">
      <c r="C10" s="6"/>
      <c r="D10" s="6"/>
      <c r="E10" s="6"/>
      <c r="F10" s="6"/>
      <c r="G10" s="6"/>
      <c r="H10" s="6"/>
      <c r="I10" s="6"/>
      <c r="M10" s="6"/>
    </row>
    <row r="11" spans="2:12" s="22" customFormat="1" ht="12">
      <c r="B11" s="13"/>
      <c r="C11" s="13"/>
      <c r="D11" s="14"/>
      <c r="E11" s="15"/>
      <c r="F11" s="75" t="s">
        <v>58</v>
      </c>
      <c r="G11" s="16"/>
      <c r="H11" s="17" t="s">
        <v>57</v>
      </c>
      <c r="I11" s="18"/>
      <c r="J11" s="19"/>
      <c r="K11" s="20" t="s">
        <v>19</v>
      </c>
      <c r="L11" s="21" t="s">
        <v>55</v>
      </c>
    </row>
    <row r="12" spans="2:12" ht="12.75">
      <c r="B12" s="23"/>
      <c r="C12" s="24"/>
      <c r="D12" s="25"/>
      <c r="E12" s="26"/>
      <c r="F12" s="27" t="s">
        <v>26</v>
      </c>
      <c r="G12" s="27" t="s">
        <v>20</v>
      </c>
      <c r="H12" s="13" t="s">
        <v>16</v>
      </c>
      <c r="I12" s="13" t="s">
        <v>17</v>
      </c>
      <c r="J12" s="20" t="s">
        <v>23</v>
      </c>
      <c r="K12" s="7" t="s">
        <v>24</v>
      </c>
      <c r="L12" s="28" t="s">
        <v>56</v>
      </c>
    </row>
    <row r="13" spans="2:12" ht="12.75">
      <c r="B13" s="29" t="s">
        <v>3</v>
      </c>
      <c r="C13" s="30" t="s">
        <v>21</v>
      </c>
      <c r="D13" s="31" t="s">
        <v>22</v>
      </c>
      <c r="E13" s="32" t="s">
        <v>33</v>
      </c>
      <c r="F13" s="31" t="s">
        <v>34</v>
      </c>
      <c r="G13" s="33" t="s">
        <v>15</v>
      </c>
      <c r="H13" s="30"/>
      <c r="I13" s="30"/>
      <c r="J13" s="30" t="s">
        <v>18</v>
      </c>
      <c r="K13" s="34" t="s">
        <v>25</v>
      </c>
      <c r="L13" s="35" t="s">
        <v>59</v>
      </c>
    </row>
    <row r="14" spans="2:12" ht="12.75">
      <c r="B14" s="36" t="s">
        <v>7</v>
      </c>
      <c r="C14" s="37">
        <v>4.5</v>
      </c>
      <c r="D14" s="38">
        <v>5</v>
      </c>
      <c r="E14" s="37" t="s">
        <v>14</v>
      </c>
      <c r="F14" s="38">
        <v>227.05</v>
      </c>
      <c r="G14" s="38">
        <f>D14*F14</f>
        <v>1135.25</v>
      </c>
      <c r="H14" s="37">
        <f>-G14/S5*S6</f>
        <v>-204.7172131147541</v>
      </c>
      <c r="I14" s="37">
        <v>-756.84</v>
      </c>
      <c r="J14" s="37"/>
      <c r="K14" s="39"/>
      <c r="L14" s="40">
        <f aca="true" t="shared" si="0" ref="L14:L23">G14+H14+I14+J14</f>
        <v>173.69278688524594</v>
      </c>
    </row>
    <row r="15" spans="2:12" ht="12.75">
      <c r="B15" s="41"/>
      <c r="C15" s="42">
        <v>8</v>
      </c>
      <c r="D15" s="43">
        <v>1.5</v>
      </c>
      <c r="E15" s="42" t="s">
        <v>14</v>
      </c>
      <c r="F15" s="43">
        <v>193.41</v>
      </c>
      <c r="G15" s="43">
        <f>D15*F15</f>
        <v>290.115</v>
      </c>
      <c r="H15" s="42">
        <f>-G15/S5*S6</f>
        <v>-52.31581967213115</v>
      </c>
      <c r="I15" s="42">
        <v>-227.05</v>
      </c>
      <c r="J15" s="42"/>
      <c r="K15" s="44"/>
      <c r="L15" s="45">
        <f t="shared" si="0"/>
        <v>10.749180327868856</v>
      </c>
    </row>
    <row r="16" spans="2:12" ht="12.75">
      <c r="B16" s="41"/>
      <c r="C16" s="42">
        <v>9</v>
      </c>
      <c r="D16" s="43">
        <v>3.3</v>
      </c>
      <c r="E16" s="42" t="s">
        <v>14</v>
      </c>
      <c r="F16" s="43">
        <v>243.87</v>
      </c>
      <c r="G16" s="43">
        <f>D16*F16</f>
        <v>804.771</v>
      </c>
      <c r="H16" s="42">
        <f>-G16/S5*S6</f>
        <v>-145.1226393442623</v>
      </c>
      <c r="I16" s="42">
        <v>-499.51</v>
      </c>
      <c r="J16" s="42"/>
      <c r="K16" s="44"/>
      <c r="L16" s="45">
        <f t="shared" si="0"/>
        <v>160.13836065573764</v>
      </c>
    </row>
    <row r="17" spans="2:12" ht="12.75">
      <c r="B17" s="41" t="s">
        <v>8</v>
      </c>
      <c r="C17" s="42">
        <v>10.11</v>
      </c>
      <c r="D17" s="43"/>
      <c r="E17" s="42"/>
      <c r="F17" s="43"/>
      <c r="G17" s="43">
        <f aca="true" t="shared" si="1" ref="G17:G23">D17*F17</f>
        <v>0</v>
      </c>
      <c r="H17" s="42">
        <f>-G17/S5*S6</f>
        <v>0</v>
      </c>
      <c r="I17" s="42"/>
      <c r="J17" s="42"/>
      <c r="K17" s="44"/>
      <c r="L17" s="45">
        <f t="shared" si="0"/>
        <v>0</v>
      </c>
    </row>
    <row r="18" spans="2:12" ht="12.75">
      <c r="B18" s="41"/>
      <c r="C18" s="42">
        <v>12.2</v>
      </c>
      <c r="D18" s="43">
        <v>15.3</v>
      </c>
      <c r="E18" s="42" t="s">
        <v>14</v>
      </c>
      <c r="F18" s="43">
        <v>218.64</v>
      </c>
      <c r="G18" s="43">
        <f t="shared" si="1"/>
        <v>3345.192</v>
      </c>
      <c r="H18" s="42">
        <f>-G18/S5*S6</f>
        <v>-603.231344262295</v>
      </c>
      <c r="I18" s="42">
        <v>-3859.88</v>
      </c>
      <c r="J18" s="42"/>
      <c r="K18" s="44"/>
      <c r="L18" s="45">
        <f t="shared" si="0"/>
        <v>-1117.919344262295</v>
      </c>
    </row>
    <row r="19" spans="2:12" ht="12.75">
      <c r="B19" s="41" t="s">
        <v>8</v>
      </c>
      <c r="C19" s="42">
        <v>40.41</v>
      </c>
      <c r="D19" s="43">
        <v>6</v>
      </c>
      <c r="E19" s="42" t="s">
        <v>14</v>
      </c>
      <c r="F19" s="43">
        <v>168.18</v>
      </c>
      <c r="G19" s="43">
        <f t="shared" si="1"/>
        <v>1009.08</v>
      </c>
      <c r="H19" s="42">
        <f>-G19/S5*S6</f>
        <v>-181.96524590163935</v>
      </c>
      <c r="I19" s="42"/>
      <c r="J19" s="42"/>
      <c r="K19" s="44"/>
      <c r="L19" s="45">
        <f t="shared" si="0"/>
        <v>827.1147540983607</v>
      </c>
    </row>
    <row r="20" spans="2:12" ht="13.5">
      <c r="B20" s="41" t="s">
        <v>9</v>
      </c>
      <c r="C20" s="42">
        <v>40.41</v>
      </c>
      <c r="D20" s="46">
        <v>150</v>
      </c>
      <c r="E20" s="42" t="s">
        <v>47</v>
      </c>
      <c r="F20" s="43">
        <v>20.51</v>
      </c>
      <c r="G20" s="43">
        <f t="shared" si="1"/>
        <v>3076.5000000000005</v>
      </c>
      <c r="H20" s="42">
        <f>-G20/S5*S6</f>
        <v>-554.7786885245903</v>
      </c>
      <c r="I20" s="42">
        <v>-1513.69</v>
      </c>
      <c r="J20" s="42">
        <v>-3683.31</v>
      </c>
      <c r="K20" s="44"/>
      <c r="L20" s="45">
        <f t="shared" si="0"/>
        <v>-2675.2786885245896</v>
      </c>
    </row>
    <row r="21" spans="2:12" ht="12.75">
      <c r="B21" s="41" t="s">
        <v>10</v>
      </c>
      <c r="C21" s="44"/>
      <c r="D21" s="43"/>
      <c r="E21" s="44"/>
      <c r="F21" s="43"/>
      <c r="G21" s="43">
        <f t="shared" si="1"/>
        <v>0</v>
      </c>
      <c r="H21" s="42">
        <f>-G21/S5*S6</f>
        <v>0</v>
      </c>
      <c r="I21" s="42"/>
      <c r="J21" s="42"/>
      <c r="K21" s="44"/>
      <c r="L21" s="45">
        <f t="shared" si="0"/>
        <v>0</v>
      </c>
    </row>
    <row r="22" spans="2:12" ht="12.75">
      <c r="B22" s="47"/>
      <c r="C22" s="44"/>
      <c r="D22" s="43"/>
      <c r="E22" s="44"/>
      <c r="F22" s="43"/>
      <c r="G22" s="43">
        <f t="shared" si="1"/>
        <v>0</v>
      </c>
      <c r="H22" s="42">
        <f>-G22/S5*S6</f>
        <v>0</v>
      </c>
      <c r="I22" s="42"/>
      <c r="J22" s="42"/>
      <c r="K22" s="44"/>
      <c r="L22" s="45">
        <f t="shared" si="0"/>
        <v>0</v>
      </c>
    </row>
    <row r="23" spans="2:12" ht="12.75">
      <c r="B23" s="47"/>
      <c r="C23" s="44"/>
      <c r="D23" s="43"/>
      <c r="E23" s="44"/>
      <c r="F23" s="43"/>
      <c r="G23" s="43">
        <f t="shared" si="1"/>
        <v>0</v>
      </c>
      <c r="H23" s="42">
        <f>-G23/S5*S6</f>
        <v>0</v>
      </c>
      <c r="I23" s="42"/>
      <c r="J23" s="42"/>
      <c r="K23" s="44"/>
      <c r="L23" s="45">
        <f t="shared" si="0"/>
        <v>0</v>
      </c>
    </row>
    <row r="24" spans="3:12" ht="12.75">
      <c r="C24" s="48"/>
      <c r="D24" s="48"/>
      <c r="E24" s="50" t="s">
        <v>60</v>
      </c>
      <c r="F24" s="50"/>
      <c r="G24" s="43">
        <f>SUM(G14:G23)</f>
        <v>9660.908</v>
      </c>
      <c r="H24" s="42">
        <f>SUM(H14:H23)</f>
        <v>-1742.130950819672</v>
      </c>
      <c r="I24" s="42">
        <f>SUM(I14:I23)</f>
        <v>-6856.970000000001</v>
      </c>
      <c r="J24" s="42">
        <f>SUM(J14:J23)</f>
        <v>-3683.31</v>
      </c>
      <c r="K24" s="51"/>
      <c r="L24" s="45">
        <f>SUM(L14:L23)</f>
        <v>-2621.5029508196712</v>
      </c>
    </row>
    <row r="25" spans="3:12" ht="12.75">
      <c r="C25" s="48"/>
      <c r="D25" s="48"/>
      <c r="E25" s="48"/>
      <c r="F25" s="49"/>
      <c r="G25" s="52"/>
      <c r="H25" s="74" t="s">
        <v>54</v>
      </c>
      <c r="I25" s="48"/>
      <c r="J25" s="48"/>
      <c r="K25" s="48"/>
      <c r="L25" s="52"/>
    </row>
    <row r="26" spans="2:11" ht="12.75">
      <c r="B26" s="53" t="s">
        <v>48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2:11" ht="12.75">
      <c r="B27" s="53" t="s">
        <v>49</v>
      </c>
      <c r="C27" s="54"/>
      <c r="D27" s="54"/>
      <c r="E27" s="54"/>
      <c r="F27" s="54"/>
      <c r="G27" s="54"/>
      <c r="H27" s="54"/>
      <c r="I27" s="54"/>
      <c r="J27" s="54"/>
      <c r="K27" s="54"/>
    </row>
    <row r="29" ht="12.75">
      <c r="B29" s="5" t="s">
        <v>38</v>
      </c>
    </row>
    <row r="30" spans="2:12" ht="18" customHeight="1">
      <c r="B30" s="55" t="s">
        <v>50</v>
      </c>
      <c r="C30" s="9"/>
      <c r="D30" s="9"/>
      <c r="E30" s="9"/>
      <c r="F30" s="9"/>
      <c r="G30" s="56"/>
      <c r="H30" s="57"/>
      <c r="I30" s="57"/>
      <c r="J30" s="57"/>
      <c r="K30" s="57"/>
      <c r="L30" s="57"/>
    </row>
    <row r="31" spans="2:12" ht="15" customHeight="1">
      <c r="B31" s="58" t="s">
        <v>28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2:12" ht="15" customHeight="1">
      <c r="B32" s="58" t="s">
        <v>51</v>
      </c>
      <c r="C32" s="57"/>
      <c r="D32" s="57"/>
      <c r="E32" s="57"/>
      <c r="F32" s="57"/>
      <c r="G32" s="57"/>
      <c r="H32" s="57"/>
      <c r="I32" s="57"/>
      <c r="J32" s="59"/>
      <c r="K32" s="57"/>
      <c r="L32" s="9"/>
    </row>
    <row r="33" spans="2:12" ht="15" customHeight="1">
      <c r="B33" s="55" t="s">
        <v>27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3" ht="15" customHeight="1">
      <c r="B34" s="60" t="s">
        <v>37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4"/>
    </row>
    <row r="36" spans="3:12" ht="12.75">
      <c r="C36" s="61" t="s">
        <v>35</v>
      </c>
      <c r="D36" s="61"/>
      <c r="E36" s="61"/>
      <c r="F36" s="9"/>
      <c r="I36" s="61" t="s">
        <v>11</v>
      </c>
      <c r="J36" s="61"/>
      <c r="K36" s="9"/>
      <c r="L36" s="9"/>
    </row>
    <row r="37" spans="3:11" ht="12.75">
      <c r="C37" s="1" t="s">
        <v>39</v>
      </c>
      <c r="I37" s="1" t="s">
        <v>52</v>
      </c>
      <c r="K37" s="6"/>
    </row>
    <row r="39" ht="12.75">
      <c r="B39" s="1" t="s">
        <v>36</v>
      </c>
    </row>
  </sheetData>
  <sheetProtection sheet="1" objects="1" scenarios="1"/>
  <printOptions/>
  <pageMargins left="1.08" right="0.24" top="0.39" bottom="0.27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metsäkeskus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Metsuriyrittäjän TARJOUS</dc:title>
  <dc:subject>Liite 1</dc:subject>
  <dc:creator>Juha Valtanen</dc:creator>
  <cp:keywords/>
  <dc:description/>
  <cp:lastModifiedBy>Marketta Gustafsson</cp:lastModifiedBy>
  <cp:lastPrinted>2002-05-21T13:15:14Z</cp:lastPrinted>
  <dcterms:created xsi:type="dcterms:W3CDTF">2000-03-14T11:34:39Z</dcterms:created>
  <dcterms:modified xsi:type="dcterms:W3CDTF">2002-06-04T11:39:33Z</dcterms:modified>
  <cp:category/>
  <cp:version/>
  <cp:contentType/>
  <cp:contentStatus/>
</cp:coreProperties>
</file>